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55" activeTab="0"/>
  </bookViews>
  <sheets>
    <sheet name="FA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<sst xmlns="http://schemas.openxmlformats.org/spreadsheetml/2006/main" count="90" uniqueCount="65">
  <si>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Table 4</t>
  </si>
  <si>
    <t>Balance of Payments - Financial account</t>
  </si>
  <si>
    <t>(In millions of U.S. Dollar, flow statistics)</t>
  </si>
  <si>
    <t>Description</t>
  </si>
  <si>
    <t>Q1</t>
  </si>
  <si>
    <t>Q2</t>
  </si>
  <si>
    <t>Q3</t>
  </si>
  <si>
    <t>Q4</t>
  </si>
  <si>
    <t xml:space="preserve">Direct investment </t>
  </si>
  <si>
    <t xml:space="preserve">Assets (Abroad) </t>
  </si>
  <si>
    <t>Portfolio investment</t>
  </si>
  <si>
    <t>Assets</t>
  </si>
  <si>
    <t>Liabilities</t>
  </si>
  <si>
    <t xml:space="preserve"> Financial derivatives </t>
  </si>
  <si>
    <t>Other investment</t>
  </si>
  <si>
    <t xml:space="preserve">  Other equity</t>
  </si>
  <si>
    <t xml:space="preserve">  Currency and deposits</t>
  </si>
  <si>
    <t xml:space="preserve">  Loans</t>
  </si>
  <si>
    <t xml:space="preserve">   Insurance, pension, and standardized guarantee schemes</t>
  </si>
  <si>
    <t xml:space="preserve">  Trade credit and advances</t>
  </si>
  <si>
    <t xml:space="preserve">  Other accounts receivable/payable</t>
  </si>
  <si>
    <t xml:space="preserve">Reserve assets </t>
  </si>
  <si>
    <t xml:space="preserve">  Monetary gold</t>
  </si>
  <si>
    <t xml:space="preserve">  Special drawing rights</t>
  </si>
  <si>
    <t xml:space="preserve">  Reserve position in the IMF</t>
  </si>
  <si>
    <t xml:space="preserve">   Currency and deposits</t>
  </si>
  <si>
    <t xml:space="preserve">   Securities</t>
  </si>
  <si>
    <t xml:space="preserve">   Other claims</t>
  </si>
  <si>
    <t>Balance from financial account</t>
  </si>
  <si>
    <t>668.3A9999.N.A.A.1</t>
  </si>
  <si>
    <t>668.3A9999.A.A.A.1</t>
  </si>
  <si>
    <t>668.3A9999.L.A.A.1</t>
  </si>
  <si>
    <t>668.3B9999.A.A.A.1</t>
  </si>
  <si>
    <t>668.3B9999.L.A.A.1</t>
  </si>
  <si>
    <t>668.3C9999.N.A.A.1</t>
  </si>
  <si>
    <t>668.3C9999.A.A.A.1</t>
  </si>
  <si>
    <t>668.3C9999.L.A.A.1</t>
  </si>
  <si>
    <t>668.3D9999.N.A.A.1</t>
  </si>
  <si>
    <t>668.3D9999.A.A.A.1</t>
  </si>
  <si>
    <t>668.3DA000.A.A.A.1</t>
  </si>
  <si>
    <t>668.3DB000.A.A.A.1</t>
  </si>
  <si>
    <t>668.3DC000.A.A.A.1</t>
  </si>
  <si>
    <t>668.3DD000.A.A.A.1</t>
  </si>
  <si>
    <t>668.3DE000.A.A.A.1</t>
  </si>
  <si>
    <t>668.3DF000.A.A.A.1</t>
  </si>
  <si>
    <t>668.3D9999.L.A.A.1</t>
  </si>
  <si>
    <t>668.3DA000.L.A.A.1</t>
  </si>
  <si>
    <t>668.3DB000.L.A.A.1</t>
  </si>
  <si>
    <t>668.3DC000.L.A.A.1</t>
  </si>
  <si>
    <t>668.3DD000.L.A.A.1</t>
  </si>
  <si>
    <t>668.3DE000.L.A.A.1</t>
  </si>
  <si>
    <t>668.3DF000.L.A.A.1</t>
  </si>
  <si>
    <t>668.3E9999.A.A.A.1</t>
  </si>
  <si>
    <t>668.3EA000.A.A.A.1</t>
  </si>
  <si>
    <t>668.3EB000.A.A.A.1</t>
  </si>
  <si>
    <t>668.3EC000.A.A.A.1</t>
  </si>
  <si>
    <t>668.3ED100.A.A.A.1</t>
  </si>
  <si>
    <t>668.3EE000.A.A.A.1</t>
  </si>
  <si>
    <t>668.3EG000.A.A.A.1</t>
  </si>
  <si>
    <t>668.309999.N.A.A.1</t>
  </si>
  <si>
    <t>668.309999.A.A.A.1</t>
  </si>
  <si>
    <t>668.309999.L.A.A.1</t>
  </si>
  <si>
    <t>Liabilities (In Liberia)</t>
  </si>
  <si>
    <t xml:space="preserve">   Total Assets </t>
  </si>
  <si>
    <t xml:space="preserve">   Total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</si>
</sst>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[&gt;0.05]#,##0.0;[Black][&lt;-0.05]\-#,##0.0;;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FF0000"/>
      </bottom>
    </border>
    <border>
      <left/>
      <right style="thin">
        <color rgb="FF0070C0"/>
      </right>
      <top style="thin">
        <color rgb="FFFF0000"/>
      </top>
      <bottom style="thin">
        <color rgb="FFFF0000"/>
      </bottom>
    </border>
    <border>
      <left style="dotted">
        <color rgb="FFFF0000"/>
      </left>
      <right/>
      <top/>
      <bottom/>
    </border>
    <border>
      <left/>
      <right style="dotted">
        <color rgb="FFFF0000"/>
      </right>
      <top/>
      <bottom/>
    </border>
    <border>
      <left style="dotted">
        <color rgb="FFFF0000"/>
      </left>
      <right/>
      <top style="thin">
        <color rgb="FFFF0000"/>
      </top>
      <bottom style="thin">
        <color rgb="FFFF0000"/>
      </bottom>
    </border>
    <border>
      <left/>
      <right style="dotted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0070C0"/>
      </right>
      <top style="thin">
        <color rgb="FFFF0000"/>
      </top>
      <bottom/>
    </border>
    <border>
      <left style="dotted">
        <color rgb="FFFF0000"/>
      </left>
      <right/>
      <top style="thin">
        <color rgb="FFFF0000"/>
      </top>
      <bottom/>
    </border>
    <border>
      <left/>
      <right style="dotted">
        <color rgb="FFFF0000"/>
      </right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hair">
        <color rgb="FFFF0000"/>
      </left>
      <right/>
      <top style="thin">
        <color rgb="FFFF0000"/>
      </top>
      <bottom/>
    </border>
    <border>
      <left style="hair">
        <color rgb="FFFF0000"/>
      </left>
      <right/>
      <top/>
      <bottom/>
    </border>
    <border>
      <left style="hair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0070C0"/>
      </right>
      <top style="thin">
        <color rgb="FFFF0000"/>
      </top>
      <bottom/>
    </border>
    <border>
      <left style="thin">
        <color rgb="FFFF0000"/>
      </left>
      <right style="thin">
        <color rgb="FF0070C0"/>
      </right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55" applyNumberFormat="1" applyFont="1" applyFill="1" applyBorder="1" applyAlignment="1">
      <alignment horizontal="left" vertical="top"/>
      <protection/>
    </xf>
    <xf numFmtId="0" fontId="22" fillId="0" borderId="0" xfId="0" applyFont="1" applyFill="1" applyAlignment="1">
      <alignment/>
    </xf>
    <xf numFmtId="0" fontId="43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10" xfId="55" applyNumberFormat="1" applyFont="1" applyFill="1" applyBorder="1" applyAlignment="1">
      <alignment horizontal="center" vertical="center"/>
      <protection/>
    </xf>
    <xf numFmtId="0" fontId="24" fillId="0" borderId="11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vertical="center"/>
      <protection/>
    </xf>
    <xf numFmtId="164" fontId="2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22" fillId="0" borderId="12" xfId="55" applyNumberFormat="1" applyFont="1" applyFill="1" applyBorder="1" applyAlignment="1">
      <alignment horizontal="left" vertical="center" indent="2"/>
      <protection/>
    </xf>
    <xf numFmtId="0" fontId="22" fillId="0" borderId="12" xfId="55" applyNumberFormat="1" applyFont="1" applyFill="1" applyBorder="1" applyAlignment="1">
      <alignment horizontal="left" vertical="center" indent="4"/>
      <protection/>
    </xf>
    <xf numFmtId="0" fontId="22" fillId="0" borderId="13" xfId="55" applyNumberFormat="1" applyFont="1" applyFill="1" applyBorder="1" applyAlignment="1">
      <alignment horizontal="left" vertical="center" indent="2"/>
      <protection/>
    </xf>
    <xf numFmtId="11" fontId="22" fillId="0" borderId="10" xfId="55" applyNumberFormat="1" applyFont="1" applyFill="1" applyBorder="1" applyAlignment="1">
      <alignment vertical="center"/>
      <protection/>
    </xf>
    <xf numFmtId="164" fontId="22" fillId="0" borderId="10" xfId="0" applyNumberFormat="1" applyFont="1" applyFill="1" applyBorder="1" applyAlignment="1">
      <alignment vertical="center"/>
    </xf>
    <xf numFmtId="0" fontId="22" fillId="0" borderId="14" xfId="55" applyNumberFormat="1" applyFont="1" applyFill="1" applyBorder="1" applyAlignment="1">
      <alignment vertical="center"/>
      <protection/>
    </xf>
    <xf numFmtId="0" fontId="22" fillId="0" borderId="15" xfId="55" applyNumberFormat="1" applyFont="1" applyFill="1" applyBorder="1" applyAlignment="1">
      <alignment vertical="center"/>
      <protection/>
    </xf>
    <xf numFmtId="164" fontId="22" fillId="0" borderId="15" xfId="0" applyNumberFormat="1" applyFont="1" applyFill="1" applyBorder="1" applyAlignment="1">
      <alignment vertical="center"/>
    </xf>
    <xf numFmtId="0" fontId="24" fillId="0" borderId="0" xfId="55" applyNumberFormat="1" applyFont="1" applyFill="1" applyBorder="1" applyAlignment="1">
      <alignment vertical="center"/>
      <protection/>
    </xf>
    <xf numFmtId="164" fontId="24" fillId="0" borderId="0" xfId="0" applyNumberFormat="1" applyFont="1" applyFill="1" applyBorder="1" applyAlignment="1">
      <alignment vertical="center"/>
    </xf>
    <xf numFmtId="0" fontId="24" fillId="0" borderId="14" xfId="55" applyNumberFormat="1" applyFont="1" applyFill="1" applyBorder="1" applyAlignment="1">
      <alignment vertical="center"/>
      <protection/>
    </xf>
    <xf numFmtId="164" fontId="22" fillId="0" borderId="16" xfId="0" applyNumberFormat="1" applyFont="1" applyFill="1" applyBorder="1" applyAlignment="1">
      <alignment vertical="center"/>
    </xf>
    <xf numFmtId="164" fontId="22" fillId="0" borderId="17" xfId="0" applyNumberFormat="1" applyFont="1" applyFill="1" applyBorder="1" applyAlignment="1">
      <alignment vertical="center"/>
    </xf>
    <xf numFmtId="164" fontId="24" fillId="0" borderId="16" xfId="0" applyNumberFormat="1" applyFont="1" applyFill="1" applyBorder="1" applyAlignment="1">
      <alignment vertical="center"/>
    </xf>
    <xf numFmtId="164" fontId="22" fillId="0" borderId="18" xfId="0" applyNumberFormat="1" applyFont="1" applyFill="1" applyBorder="1" applyAlignment="1">
      <alignment vertical="center"/>
    </xf>
    <xf numFmtId="164" fontId="22" fillId="0" borderId="19" xfId="0" applyNumberFormat="1" applyFont="1" applyFill="1" applyBorder="1" applyAlignment="1">
      <alignment vertical="center"/>
    </xf>
    <xf numFmtId="164" fontId="22" fillId="0" borderId="20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164" fontId="24" fillId="0" borderId="20" xfId="0" applyNumberFormat="1" applyFont="1" applyFill="1" applyBorder="1" applyAlignment="1">
      <alignment vertical="center"/>
    </xf>
    <xf numFmtId="164" fontId="22" fillId="0" borderId="21" xfId="0" applyNumberFormat="1" applyFont="1" applyFill="1" applyBorder="1" applyAlignment="1">
      <alignment vertical="center"/>
    </xf>
    <xf numFmtId="164" fontId="22" fillId="0" borderId="22" xfId="0" applyNumberFormat="1" applyFont="1" applyFill="1" applyBorder="1" applyAlignment="1">
      <alignment vertical="center"/>
    </xf>
    <xf numFmtId="164" fontId="22" fillId="0" borderId="23" xfId="0" applyNumberFormat="1" applyFont="1" applyFill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4" fontId="22" fillId="0" borderId="24" xfId="0" applyNumberFormat="1" applyFont="1" applyFill="1" applyBorder="1" applyAlignment="1">
      <alignment vertical="center"/>
    </xf>
    <xf numFmtId="0" fontId="24" fillId="0" borderId="25" xfId="55" applyNumberFormat="1" applyFont="1" applyFill="1" applyBorder="1" applyAlignment="1">
      <alignment horizontal="left" vertical="center" indent="1"/>
      <protection/>
    </xf>
    <xf numFmtId="0" fontId="24" fillId="0" borderId="26" xfId="55" applyNumberFormat="1" applyFont="1" applyFill="1" applyBorder="1" applyAlignment="1">
      <alignment vertical="center"/>
      <protection/>
    </xf>
    <xf numFmtId="164" fontId="24" fillId="0" borderId="26" xfId="0" applyNumberFormat="1" applyFont="1" applyFill="1" applyBorder="1" applyAlignment="1">
      <alignment vertical="center"/>
    </xf>
    <xf numFmtId="164" fontId="24" fillId="0" borderId="27" xfId="0" applyNumberFormat="1" applyFont="1" applyFill="1" applyBorder="1" applyAlignment="1">
      <alignment vertical="center"/>
    </xf>
    <xf numFmtId="164" fontId="24" fillId="0" borderId="28" xfId="0" applyNumberFormat="1" applyFont="1" applyFill="1" applyBorder="1" applyAlignment="1">
      <alignment vertical="center"/>
    </xf>
    <xf numFmtId="164" fontId="24" fillId="0" borderId="29" xfId="0" applyNumberFormat="1" applyFont="1" applyFill="1" applyBorder="1" applyAlignment="1">
      <alignment vertical="center"/>
    </xf>
    <xf numFmtId="164" fontId="24" fillId="0" borderId="3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24" fillId="0" borderId="12" xfId="55" applyNumberFormat="1" applyFont="1" applyFill="1" applyBorder="1" applyAlignment="1">
      <alignment horizontal="left" vertical="center" indent="1"/>
      <protection/>
    </xf>
    <xf numFmtId="11" fontId="24" fillId="0" borderId="0" xfId="55" applyNumberFormat="1" applyFont="1" applyFill="1" applyBorder="1" applyAlignment="1">
      <alignment vertical="center"/>
      <protection/>
    </xf>
    <xf numFmtId="164" fontId="43" fillId="0" borderId="0" xfId="0" applyNumberFormat="1" applyFont="1" applyFill="1" applyBorder="1" applyAlignment="1">
      <alignment vertical="center"/>
    </xf>
    <xf numFmtId="164" fontId="22" fillId="0" borderId="14" xfId="0" applyNumberFormat="1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 vertical="center"/>
    </xf>
    <xf numFmtId="164" fontId="24" fillId="0" borderId="21" xfId="0" applyNumberFormat="1" applyFont="1" applyFill="1" applyBorder="1" applyAlignment="1">
      <alignment vertical="center"/>
    </xf>
    <xf numFmtId="164" fontId="24" fillId="0" borderId="22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164" fontId="24" fillId="0" borderId="14" xfId="0" applyNumberFormat="1" applyFont="1" applyFill="1" applyBorder="1" applyAlignment="1">
      <alignment vertical="center"/>
    </xf>
    <xf numFmtId="164" fontId="24" fillId="0" borderId="31" xfId="0" applyNumberFormat="1" applyFont="1" applyFill="1" applyBorder="1" applyAlignment="1">
      <alignment vertical="center"/>
    </xf>
    <xf numFmtId="164" fontId="22" fillId="0" borderId="32" xfId="0" applyNumberFormat="1" applyFont="1" applyFill="1" applyBorder="1" applyAlignment="1">
      <alignment vertical="center"/>
    </xf>
    <xf numFmtId="164" fontId="24" fillId="0" borderId="32" xfId="0" applyNumberFormat="1" applyFont="1" applyFill="1" applyBorder="1" applyAlignment="1">
      <alignment vertical="center"/>
    </xf>
    <xf numFmtId="164" fontId="22" fillId="0" borderId="33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34" xfId="55" applyNumberFormat="1" applyFont="1" applyFill="1" applyBorder="1" applyAlignment="1">
      <alignment horizontal="center" vertical="center"/>
      <protection/>
    </xf>
    <xf numFmtId="0" fontId="45" fillId="0" borderId="35" xfId="55" applyNumberFormat="1" applyFont="1" applyFill="1" applyBorder="1" applyAlignment="1">
      <alignment horizontal="center" vertical="center"/>
      <protection/>
    </xf>
    <xf numFmtId="0" fontId="45" fillId="0" borderId="36" xfId="55" applyNumberFormat="1" applyFont="1" applyFill="1" applyBorder="1" applyAlignment="1">
      <alignment horizontal="center" vertical="center"/>
      <protection/>
    </xf>
    <xf numFmtId="0" fontId="45" fillId="0" borderId="37" xfId="55" applyNumberFormat="1" applyFont="1" applyFill="1" applyBorder="1" applyAlignment="1">
      <alignment horizontal="center" vertical="center"/>
      <protection/>
    </xf>
    <xf numFmtId="0" fontId="24" fillId="0" borderId="25" xfId="55" applyNumberFormat="1" applyFont="1" applyFill="1" applyBorder="1" applyAlignment="1">
      <alignment horizontal="center" vertical="center"/>
      <protection/>
    </xf>
    <xf numFmtId="0" fontId="24" fillId="0" borderId="30" xfId="55" applyNumberFormat="1" applyFont="1" applyFill="1" applyBorder="1" applyAlignment="1">
      <alignment horizontal="center" vertical="center"/>
      <protection/>
    </xf>
    <xf numFmtId="0" fontId="24" fillId="0" borderId="13" xfId="55" applyNumberFormat="1" applyFont="1" applyFill="1" applyBorder="1" applyAlignment="1">
      <alignment horizontal="center" vertical="center"/>
      <protection/>
    </xf>
    <xf numFmtId="0" fontId="24" fillId="0" borderId="38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S Imports 2004 Total by HS Sections Framework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40"/>
  <sheetViews>
    <sheetView showGridLines="0"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3.8515625" style="0" customWidth="1"/>
    <col min="2" max="2" width="41.57421875" style="0" customWidth="1"/>
    <col min="3" max="3" width="17.140625" style="0" hidden="1" customWidth="1"/>
    <col min="4" max="4" width="12.00390625" style="0" customWidth="1"/>
    <col min="5" max="6" width="9.140625" style="0" customWidth="1"/>
    <col min="7" max="7" width="10.00390625" style="0" customWidth="1"/>
    <col min="8" max="8" width="10.7109375" style="0" bestFit="1" customWidth="1"/>
    <col min="9" max="9" width="12.00390625" style="0" bestFit="1" customWidth="1"/>
    <col min="10" max="10" width="11.57421875" style="0" bestFit="1" customWidth="1"/>
    <col min="11" max="12" width="9.140625" style="0" customWidth="1"/>
    <col min="13" max="13" width="7.00390625" style="0" customWidth="1"/>
    <col min="14" max="16" width="9.140625" style="0" customWidth="1"/>
    <col min="17" max="17" width="7.00390625" style="0" customWidth="1"/>
    <col min="18" max="20" width="9.140625" style="0" customWidth="1"/>
    <col min="21" max="21" width="7.00390625" style="0" customWidth="1"/>
    <col min="22" max="23" width="9.140625" style="0" customWidth="1"/>
    <col min="25" max="25" width="10.00390625" style="0" bestFit="1" customWidth="1"/>
  </cols>
  <sheetData>
    <row r="1" ht="4.5" customHeight="1"/>
    <row r="2" spans="2:23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8.75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5" ht="15">
      <c r="B4" s="5" t="s">
        <v>2</v>
      </c>
      <c r="C4" s="6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15">
      <c r="B5" s="65" t="s">
        <v>3</v>
      </c>
      <c r="C5" s="66"/>
      <c r="D5" s="61">
        <v>2014</v>
      </c>
      <c r="E5" s="61">
        <v>2015</v>
      </c>
      <c r="F5" s="61">
        <v>2016</v>
      </c>
      <c r="G5" s="63">
        <v>2017</v>
      </c>
      <c r="H5" s="60">
        <v>2014</v>
      </c>
      <c r="I5" s="60"/>
      <c r="J5" s="60"/>
      <c r="K5" s="60"/>
      <c r="L5" s="60">
        <f>H5+1</f>
        <v>2015</v>
      </c>
      <c r="M5" s="60"/>
      <c r="N5" s="60"/>
      <c r="O5" s="60"/>
      <c r="P5" s="60">
        <f>L5+1</f>
        <v>2016</v>
      </c>
      <c r="Q5" s="60"/>
      <c r="R5" s="60"/>
      <c r="S5" s="60"/>
      <c r="T5" s="60">
        <f>P5+1</f>
        <v>2017</v>
      </c>
      <c r="U5" s="60"/>
      <c r="V5" s="60"/>
      <c r="W5" s="60"/>
      <c r="X5" s="58">
        <v>2018</v>
      </c>
      <c r="Y5" s="59"/>
    </row>
    <row r="6" spans="2:25" ht="15">
      <c r="B6" s="67"/>
      <c r="C6" s="68"/>
      <c r="D6" s="62"/>
      <c r="E6" s="62"/>
      <c r="F6" s="62"/>
      <c r="G6" s="64"/>
      <c r="H6" s="9" t="s">
        <v>4</v>
      </c>
      <c r="I6" s="9" t="s">
        <v>5</v>
      </c>
      <c r="J6" s="9" t="s">
        <v>6</v>
      </c>
      <c r="K6" s="9" t="s">
        <v>7</v>
      </c>
      <c r="L6" s="9" t="s">
        <v>4</v>
      </c>
      <c r="M6" s="9" t="s">
        <v>5</v>
      </c>
      <c r="N6" s="9" t="s">
        <v>6</v>
      </c>
      <c r="O6" s="9" t="s">
        <v>7</v>
      </c>
      <c r="P6" s="9" t="s">
        <v>4</v>
      </c>
      <c r="Q6" s="9" t="s">
        <v>5</v>
      </c>
      <c r="R6" s="9" t="s">
        <v>6</v>
      </c>
      <c r="S6" s="9" t="s">
        <v>7</v>
      </c>
      <c r="T6" s="9" t="s">
        <v>4</v>
      </c>
      <c r="U6" s="9" t="s">
        <v>5</v>
      </c>
      <c r="V6" s="9" t="s">
        <v>6</v>
      </c>
      <c r="W6" s="9" t="s">
        <v>7</v>
      </c>
      <c r="X6" s="9" t="s">
        <v>6</v>
      </c>
      <c r="Y6" s="9" t="s">
        <v>7</v>
      </c>
    </row>
    <row r="7" spans="2:25" s="44" customFormat="1" ht="12.75">
      <c r="B7" s="37" t="s">
        <v>8</v>
      </c>
      <c r="C7" s="38" t="s">
        <v>29</v>
      </c>
      <c r="D7" s="39">
        <f>SUM(H7:K7)</f>
        <v>-501.8708286204245</v>
      </c>
      <c r="E7" s="39">
        <f>SUM(L7:O7)</f>
        <v>-232.67983247377907</v>
      </c>
      <c r="F7" s="39">
        <f>SUM(P7:S7)</f>
        <v>-311.6997603228748</v>
      </c>
      <c r="G7" s="40">
        <f>SUM(T7:W7)</f>
        <v>-247.84298301404957</v>
      </c>
      <c r="H7" s="39">
        <v>-126.24797981371873</v>
      </c>
      <c r="I7" s="39">
        <v>-138.3851680947594</v>
      </c>
      <c r="J7" s="39">
        <v>-122.29167864217743</v>
      </c>
      <c r="K7" s="39">
        <v>-114.94600206976892</v>
      </c>
      <c r="L7" s="41">
        <v>-42.9535096190771</v>
      </c>
      <c r="M7" s="39">
        <v>-60.75792149875845</v>
      </c>
      <c r="N7" s="39">
        <v>-60.72042755318251</v>
      </c>
      <c r="O7" s="42">
        <v>-68.24797380276101</v>
      </c>
      <c r="P7" s="41">
        <v>-46.953574945048445</v>
      </c>
      <c r="Q7" s="39">
        <v>-83.84300925281798</v>
      </c>
      <c r="R7" s="39">
        <v>-88.6981376839474</v>
      </c>
      <c r="S7" s="42">
        <v>-92.20503844106099</v>
      </c>
      <c r="T7" s="41">
        <v>-67.73925358325627</v>
      </c>
      <c r="U7" s="39">
        <v>-77.88269380791063</v>
      </c>
      <c r="V7" s="39">
        <v>-58.41202035593297</v>
      </c>
      <c r="W7" s="39">
        <v>-43.80901526694972</v>
      </c>
      <c r="X7" s="54">
        <v>-31.538150134221134</v>
      </c>
      <c r="Y7" s="43">
        <v>-31.846073078965876</v>
      </c>
    </row>
    <row r="8" spans="2:25" s="12" customFormat="1" ht="12.75">
      <c r="B8" s="13" t="s">
        <v>9</v>
      </c>
      <c r="C8" s="10" t="s">
        <v>30</v>
      </c>
      <c r="D8" s="11">
        <f aca="true" t="shared" si="0" ref="D8:D40">SUM(H8:K8)</f>
        <v>0</v>
      </c>
      <c r="E8" s="11">
        <f aca="true" t="shared" si="1" ref="E8:E40">SUM(L8:O8)</f>
        <v>0</v>
      </c>
      <c r="F8" s="11">
        <f aca="true" t="shared" si="2" ref="F8:F40">SUM(P8:S8)</f>
        <v>0</v>
      </c>
      <c r="G8" s="24">
        <f aca="true" t="shared" si="3" ref="G8:G40">SUM(T8:W8)</f>
        <v>0</v>
      </c>
      <c r="H8" s="11">
        <v>0</v>
      </c>
      <c r="I8" s="11">
        <v>0</v>
      </c>
      <c r="J8" s="11">
        <v>0</v>
      </c>
      <c r="K8" s="11">
        <v>0</v>
      </c>
      <c r="L8" s="28">
        <v>0</v>
      </c>
      <c r="M8" s="11">
        <v>0</v>
      </c>
      <c r="N8" s="11">
        <v>0</v>
      </c>
      <c r="O8" s="29">
        <v>0</v>
      </c>
      <c r="P8" s="28">
        <v>0</v>
      </c>
      <c r="Q8" s="11">
        <v>0</v>
      </c>
      <c r="R8" s="11">
        <v>0</v>
      </c>
      <c r="S8" s="29">
        <v>0</v>
      </c>
      <c r="T8" s="28">
        <v>0</v>
      </c>
      <c r="U8" s="11">
        <v>0</v>
      </c>
      <c r="V8" s="11">
        <v>0</v>
      </c>
      <c r="W8" s="11">
        <v>0</v>
      </c>
      <c r="X8" s="55">
        <v>0</v>
      </c>
      <c r="Y8" s="34">
        <v>0</v>
      </c>
    </row>
    <row r="9" spans="2:25" s="12" customFormat="1" ht="12.75">
      <c r="B9" s="13" t="s">
        <v>62</v>
      </c>
      <c r="C9" s="10" t="s">
        <v>31</v>
      </c>
      <c r="D9" s="11">
        <f>SUM(H9:K9)</f>
        <v>501.8708286204245</v>
      </c>
      <c r="E9" s="11">
        <f t="shared" si="1"/>
        <v>232.67983247377907</v>
      </c>
      <c r="F9" s="11">
        <f t="shared" si="2"/>
        <v>311.6997603228748</v>
      </c>
      <c r="G9" s="24">
        <f t="shared" si="3"/>
        <v>247.84298301404957</v>
      </c>
      <c r="H9" s="11">
        <v>126.24797981371873</v>
      </c>
      <c r="I9" s="11">
        <v>138.3851680947594</v>
      </c>
      <c r="J9" s="11">
        <v>122.29167864217743</v>
      </c>
      <c r="K9" s="11">
        <v>114.94600206976892</v>
      </c>
      <c r="L9" s="28">
        <v>42.9535096190771</v>
      </c>
      <c r="M9" s="11">
        <v>60.75792149875845</v>
      </c>
      <c r="N9" s="11">
        <v>60.72042755318251</v>
      </c>
      <c r="O9" s="29">
        <v>68.24797380276101</v>
      </c>
      <c r="P9" s="28">
        <v>46.953574945048445</v>
      </c>
      <c r="Q9" s="11">
        <v>83.84300925281798</v>
      </c>
      <c r="R9" s="11">
        <v>88.6981376839474</v>
      </c>
      <c r="S9" s="29">
        <v>92.20503844106099</v>
      </c>
      <c r="T9" s="28">
        <v>67.73925358325627</v>
      </c>
      <c r="U9" s="11">
        <v>77.88269380791063</v>
      </c>
      <c r="V9" s="11">
        <v>58.41202035593297</v>
      </c>
      <c r="W9" s="11">
        <v>43.80901526694972</v>
      </c>
      <c r="X9" s="55">
        <v>31.538150134221134</v>
      </c>
      <c r="Y9" s="34">
        <v>31.846073078965876</v>
      </c>
    </row>
    <row r="10" spans="2:25" s="44" customFormat="1" ht="12.75">
      <c r="B10" s="45" t="s">
        <v>10</v>
      </c>
      <c r="C10" s="21" t="s">
        <v>32</v>
      </c>
      <c r="D10" s="11">
        <f>SUM(H10:K10)</f>
        <v>-6.050274224275106</v>
      </c>
      <c r="E10" s="11">
        <f>SUM(L10:O10)</f>
        <v>-0.04084498372881355</v>
      </c>
      <c r="F10" s="11">
        <f>SUM(P10:S10)</f>
        <v>0.008926104972375691</v>
      </c>
      <c r="G10" s="24">
        <f>SUM(T10:W10)</f>
        <v>0.011157631215469616</v>
      </c>
      <c r="H10" s="22">
        <f>H11-H12</f>
        <v>-1.6940767827970298</v>
      </c>
      <c r="I10" s="22">
        <f aca="true" t="shared" si="4" ref="I10:Y10">I11-I12</f>
        <v>-1.3310603293405234</v>
      </c>
      <c r="J10" s="22">
        <f t="shared" si="4"/>
        <v>-1.5730712983115276</v>
      </c>
      <c r="K10" s="22">
        <f t="shared" si="4"/>
        <v>-1.4520658138260254</v>
      </c>
      <c r="L10" s="30">
        <f t="shared" si="4"/>
        <v>-0.011436595444067794</v>
      </c>
      <c r="M10" s="22">
        <f t="shared" si="4"/>
        <v>-0.008985896420338979</v>
      </c>
      <c r="N10" s="22">
        <f t="shared" si="4"/>
        <v>-0.010619695769491524</v>
      </c>
      <c r="O10" s="31">
        <f t="shared" si="4"/>
        <v>-0.009802796094915252</v>
      </c>
      <c r="P10" s="30">
        <f t="shared" si="4"/>
        <v>0.0024993093922651938</v>
      </c>
      <c r="Q10" s="22">
        <f t="shared" si="4"/>
        <v>0.001963743093922652</v>
      </c>
      <c r="R10" s="22">
        <f t="shared" si="4"/>
        <v>0.0023207872928176798</v>
      </c>
      <c r="S10" s="31">
        <f t="shared" si="4"/>
        <v>0.0021422651933701658</v>
      </c>
      <c r="T10" s="30">
        <f t="shared" si="4"/>
        <v>0.0031241367403314923</v>
      </c>
      <c r="U10" s="22">
        <f t="shared" si="4"/>
        <v>0.002454678867403315</v>
      </c>
      <c r="V10" s="22">
        <f t="shared" si="4"/>
        <v>0.0029009841160220996</v>
      </c>
      <c r="W10" s="22">
        <f t="shared" si="4"/>
        <v>0.0026778314917127073</v>
      </c>
      <c r="X10" s="56">
        <f t="shared" si="4"/>
        <v>0</v>
      </c>
      <c r="Y10" s="35">
        <f t="shared" si="4"/>
        <v>0</v>
      </c>
    </row>
    <row r="11" spans="2:25" s="12" customFormat="1" ht="12.75">
      <c r="B11" s="13" t="s">
        <v>11</v>
      </c>
      <c r="C11" s="10" t="s">
        <v>32</v>
      </c>
      <c r="D11" s="11">
        <f t="shared" si="0"/>
        <v>0</v>
      </c>
      <c r="E11" s="11">
        <f t="shared" si="1"/>
        <v>0</v>
      </c>
      <c r="F11" s="11">
        <f t="shared" si="2"/>
        <v>0</v>
      </c>
      <c r="G11" s="24">
        <f t="shared" si="3"/>
        <v>0</v>
      </c>
      <c r="H11" s="11">
        <v>0</v>
      </c>
      <c r="I11" s="11">
        <v>0</v>
      </c>
      <c r="J11" s="11">
        <v>0</v>
      </c>
      <c r="K11" s="11">
        <v>0</v>
      </c>
      <c r="L11" s="28">
        <v>0</v>
      </c>
      <c r="M11" s="11">
        <v>0</v>
      </c>
      <c r="N11" s="11">
        <v>0</v>
      </c>
      <c r="O11" s="29">
        <v>0</v>
      </c>
      <c r="P11" s="28">
        <v>0</v>
      </c>
      <c r="Q11" s="11">
        <v>0</v>
      </c>
      <c r="R11" s="11">
        <v>0</v>
      </c>
      <c r="S11" s="29">
        <v>0</v>
      </c>
      <c r="T11" s="28">
        <v>0</v>
      </c>
      <c r="U11" s="11">
        <v>0</v>
      </c>
      <c r="V11" s="11">
        <v>0</v>
      </c>
      <c r="W11" s="11">
        <v>0</v>
      </c>
      <c r="X11" s="55">
        <v>0</v>
      </c>
      <c r="Y11" s="34">
        <v>0</v>
      </c>
    </row>
    <row r="12" spans="2:25" s="12" customFormat="1" ht="12.75">
      <c r="B12" s="13" t="s">
        <v>12</v>
      </c>
      <c r="C12" s="10" t="s">
        <v>33</v>
      </c>
      <c r="D12" s="11">
        <f t="shared" si="0"/>
        <v>6.050274224275106</v>
      </c>
      <c r="E12" s="11">
        <f t="shared" si="1"/>
        <v>0.04084498372881355</v>
      </c>
      <c r="F12" s="11">
        <f t="shared" si="2"/>
        <v>-0.008926104972375691</v>
      </c>
      <c r="G12" s="24">
        <f t="shared" si="3"/>
        <v>-0.011157631215469616</v>
      </c>
      <c r="H12" s="11">
        <v>1.6940767827970298</v>
      </c>
      <c r="I12" s="11">
        <v>1.3310603293405234</v>
      </c>
      <c r="J12" s="11">
        <v>1.5730712983115276</v>
      </c>
      <c r="K12" s="11">
        <v>1.4520658138260254</v>
      </c>
      <c r="L12" s="28">
        <v>0.011436595444067794</v>
      </c>
      <c r="M12" s="11">
        <v>0.008985896420338979</v>
      </c>
      <c r="N12" s="11">
        <v>0.010619695769491524</v>
      </c>
      <c r="O12" s="29">
        <v>0.009802796094915252</v>
      </c>
      <c r="P12" s="28">
        <v>-0.0024993093922651938</v>
      </c>
      <c r="Q12" s="11">
        <v>-0.001963743093922652</v>
      </c>
      <c r="R12" s="11">
        <v>-0.0023207872928176798</v>
      </c>
      <c r="S12" s="29">
        <v>-0.0021422651933701658</v>
      </c>
      <c r="T12" s="28">
        <v>-0.0031241367403314923</v>
      </c>
      <c r="U12" s="11">
        <v>-0.002454678867403315</v>
      </c>
      <c r="V12" s="11">
        <v>-0.0029009841160220996</v>
      </c>
      <c r="W12" s="11">
        <v>-0.0026778314917127073</v>
      </c>
      <c r="X12" s="55">
        <v>0</v>
      </c>
      <c r="Y12" s="34">
        <v>0</v>
      </c>
    </row>
    <row r="13" spans="2:25" s="44" customFormat="1" ht="12.75" customHeight="1" hidden="1">
      <c r="B13" s="45" t="s">
        <v>13</v>
      </c>
      <c r="C13" s="21" t="s">
        <v>34</v>
      </c>
      <c r="D13" s="22">
        <f t="shared" si="0"/>
        <v>0</v>
      </c>
      <c r="E13" s="22">
        <f t="shared" si="1"/>
        <v>0</v>
      </c>
      <c r="F13" s="22">
        <f t="shared" si="2"/>
        <v>0</v>
      </c>
      <c r="G13" s="26">
        <f t="shared" si="3"/>
        <v>0</v>
      </c>
      <c r="H13" s="22">
        <v>0</v>
      </c>
      <c r="I13" s="22">
        <v>0</v>
      </c>
      <c r="J13" s="22">
        <v>0</v>
      </c>
      <c r="K13" s="22">
        <v>0</v>
      </c>
      <c r="L13" s="30">
        <v>0</v>
      </c>
      <c r="M13" s="22">
        <v>0</v>
      </c>
      <c r="N13" s="22">
        <v>0</v>
      </c>
      <c r="O13" s="31">
        <v>0</v>
      </c>
      <c r="P13" s="30">
        <v>0</v>
      </c>
      <c r="Q13" s="22">
        <v>0</v>
      </c>
      <c r="R13" s="22">
        <v>0</v>
      </c>
      <c r="S13" s="31">
        <v>0</v>
      </c>
      <c r="T13" s="30">
        <v>0</v>
      </c>
      <c r="U13" s="22">
        <v>0</v>
      </c>
      <c r="V13" s="22">
        <v>0</v>
      </c>
      <c r="W13" s="22">
        <v>0</v>
      </c>
      <c r="X13" s="56">
        <v>0</v>
      </c>
      <c r="Y13" s="35">
        <v>0</v>
      </c>
    </row>
    <row r="14" spans="2:25" s="12" customFormat="1" ht="12.75" customHeight="1" hidden="1">
      <c r="B14" s="13" t="s">
        <v>11</v>
      </c>
      <c r="C14" s="10" t="s">
        <v>35</v>
      </c>
      <c r="D14" s="11">
        <f t="shared" si="0"/>
        <v>0</v>
      </c>
      <c r="E14" s="11">
        <f t="shared" si="1"/>
        <v>0</v>
      </c>
      <c r="F14" s="11">
        <f t="shared" si="2"/>
        <v>0</v>
      </c>
      <c r="G14" s="24">
        <f t="shared" si="3"/>
        <v>0</v>
      </c>
      <c r="H14" s="11">
        <v>0</v>
      </c>
      <c r="I14" s="11">
        <v>0</v>
      </c>
      <c r="J14" s="11">
        <v>0</v>
      </c>
      <c r="K14" s="11">
        <v>0</v>
      </c>
      <c r="L14" s="28">
        <v>0</v>
      </c>
      <c r="M14" s="11">
        <v>0</v>
      </c>
      <c r="N14" s="11">
        <v>0</v>
      </c>
      <c r="O14" s="29">
        <v>0</v>
      </c>
      <c r="P14" s="28">
        <v>0</v>
      </c>
      <c r="Q14" s="11">
        <v>0</v>
      </c>
      <c r="R14" s="11">
        <v>0</v>
      </c>
      <c r="S14" s="29">
        <v>0</v>
      </c>
      <c r="T14" s="28">
        <v>0</v>
      </c>
      <c r="U14" s="11">
        <v>0</v>
      </c>
      <c r="V14" s="11">
        <v>0</v>
      </c>
      <c r="W14" s="11">
        <v>0</v>
      </c>
      <c r="X14" s="55">
        <v>0</v>
      </c>
      <c r="Y14" s="34">
        <v>0</v>
      </c>
    </row>
    <row r="15" spans="2:25" s="12" customFormat="1" ht="12.75" customHeight="1" hidden="1">
      <c r="B15" s="13" t="s">
        <v>12</v>
      </c>
      <c r="C15" s="10" t="s">
        <v>36</v>
      </c>
      <c r="D15" s="11">
        <f t="shared" si="0"/>
        <v>0</v>
      </c>
      <c r="E15" s="11">
        <f t="shared" si="1"/>
        <v>0</v>
      </c>
      <c r="F15" s="11">
        <f t="shared" si="2"/>
        <v>0</v>
      </c>
      <c r="G15" s="24">
        <f t="shared" si="3"/>
        <v>0</v>
      </c>
      <c r="H15" s="11">
        <v>0</v>
      </c>
      <c r="I15" s="11">
        <v>0</v>
      </c>
      <c r="J15" s="11">
        <v>0</v>
      </c>
      <c r="K15" s="11">
        <v>0</v>
      </c>
      <c r="L15" s="28">
        <v>0</v>
      </c>
      <c r="M15" s="11">
        <v>0</v>
      </c>
      <c r="N15" s="11">
        <v>0</v>
      </c>
      <c r="O15" s="29">
        <v>0</v>
      </c>
      <c r="P15" s="28">
        <v>0</v>
      </c>
      <c r="Q15" s="11">
        <v>0</v>
      </c>
      <c r="R15" s="11">
        <v>0</v>
      </c>
      <c r="S15" s="29">
        <v>0</v>
      </c>
      <c r="T15" s="28">
        <v>0</v>
      </c>
      <c r="U15" s="11">
        <v>0</v>
      </c>
      <c r="V15" s="11">
        <v>0</v>
      </c>
      <c r="W15" s="11">
        <v>0</v>
      </c>
      <c r="X15" s="55">
        <v>0</v>
      </c>
      <c r="Y15" s="34">
        <v>0</v>
      </c>
    </row>
    <row r="16" spans="2:25" s="44" customFormat="1" ht="12.75">
      <c r="B16" s="45" t="s">
        <v>14</v>
      </c>
      <c r="C16" s="21" t="s">
        <v>37</v>
      </c>
      <c r="D16" s="22">
        <f t="shared" si="0"/>
        <v>-691.4671660178069</v>
      </c>
      <c r="E16" s="22">
        <f t="shared" si="1"/>
        <v>-408.08611486627404</v>
      </c>
      <c r="F16" s="22">
        <f t="shared" si="2"/>
        <v>-317.8285939349445</v>
      </c>
      <c r="G16" s="26">
        <f t="shared" si="3"/>
        <v>-364.6552594693983</v>
      </c>
      <c r="H16" s="22">
        <f>H17-H24</f>
        <v>-208.2038007838483</v>
      </c>
      <c r="I16" s="22">
        <f aca="true" t="shared" si="5" ref="I16:Y16">I17-I24</f>
        <v>-113.5566068770438</v>
      </c>
      <c r="J16" s="22">
        <f t="shared" si="5"/>
        <v>-168.61026300996866</v>
      </c>
      <c r="K16" s="22">
        <f t="shared" si="5"/>
        <v>-201.09649534694614</v>
      </c>
      <c r="L16" s="30">
        <f t="shared" si="5"/>
        <v>-146.3005458708897</v>
      </c>
      <c r="M16" s="22">
        <f t="shared" si="5"/>
        <v>-49.564636490642044</v>
      </c>
      <c r="N16" s="22">
        <f t="shared" si="5"/>
        <v>-142.39111397811433</v>
      </c>
      <c r="O16" s="31">
        <f t="shared" si="5"/>
        <v>-69.829818526628</v>
      </c>
      <c r="P16" s="30">
        <f t="shared" si="5"/>
        <v>-98.09691562739968</v>
      </c>
      <c r="Q16" s="22">
        <f t="shared" si="5"/>
        <v>-49.88103270481714</v>
      </c>
      <c r="R16" s="22">
        <f t="shared" si="5"/>
        <v>-43.7250403919995</v>
      </c>
      <c r="S16" s="31">
        <f t="shared" si="5"/>
        <v>-126.12560521072815</v>
      </c>
      <c r="T16" s="30">
        <f t="shared" si="5"/>
        <v>-115.34174025931127</v>
      </c>
      <c r="U16" s="22">
        <f t="shared" si="5"/>
        <v>-67.13030443996522</v>
      </c>
      <c r="V16" s="22">
        <f t="shared" si="5"/>
        <v>-99.24078257288708</v>
      </c>
      <c r="W16" s="22">
        <f t="shared" si="5"/>
        <v>-82.94243219723475</v>
      </c>
      <c r="X16" s="56">
        <f t="shared" si="5"/>
        <v>-34.60265894494581</v>
      </c>
      <c r="Y16" s="35">
        <f t="shared" si="5"/>
        <v>-34.17565777462015</v>
      </c>
    </row>
    <row r="17" spans="2:25" s="12" customFormat="1" ht="12.75">
      <c r="B17" s="13" t="s">
        <v>11</v>
      </c>
      <c r="C17" s="10" t="s">
        <v>38</v>
      </c>
      <c r="D17" s="11">
        <f t="shared" si="0"/>
        <v>-502.6961714857377</v>
      </c>
      <c r="E17" s="11">
        <f t="shared" si="1"/>
        <v>-238.60559767042645</v>
      </c>
      <c r="F17" s="11">
        <f t="shared" si="2"/>
        <v>-150.17130014806776</v>
      </c>
      <c r="G17" s="24">
        <f t="shared" si="3"/>
        <v>-212.15586428038682</v>
      </c>
      <c r="H17" s="11">
        <f aca="true" t="shared" si="6" ref="H17:Y17">SUM(H18:H23)</f>
        <v>-194.17958876439468</v>
      </c>
      <c r="I17" s="11">
        <f t="shared" si="6"/>
        <v>-98.87984913188843</v>
      </c>
      <c r="J17" s="11">
        <f t="shared" si="6"/>
        <v>-121.58535600539948</v>
      </c>
      <c r="K17" s="11">
        <f t="shared" si="6"/>
        <v>-88.05137758405512</v>
      </c>
      <c r="L17" s="28">
        <f t="shared" si="6"/>
        <v>-33.6734407907305</v>
      </c>
      <c r="M17" s="11">
        <f t="shared" si="6"/>
        <v>-46.385798743932234</v>
      </c>
      <c r="N17" s="11">
        <f t="shared" si="6"/>
        <v>-107.12898480134135</v>
      </c>
      <c r="O17" s="29">
        <f t="shared" si="6"/>
        <v>-51.41737333442236</v>
      </c>
      <c r="P17" s="28">
        <f t="shared" si="6"/>
        <v>-48.26097371292612</v>
      </c>
      <c r="Q17" s="11">
        <f t="shared" si="6"/>
        <v>-25.455653056174047</v>
      </c>
      <c r="R17" s="11">
        <f t="shared" si="6"/>
        <v>-21.29547046476442</v>
      </c>
      <c r="S17" s="29">
        <f t="shared" si="6"/>
        <v>-55.15920291420316</v>
      </c>
      <c r="T17" s="28">
        <f t="shared" si="6"/>
        <v>-52.69440857383461</v>
      </c>
      <c r="U17" s="11">
        <f t="shared" si="6"/>
        <v>-47.63333838308965</v>
      </c>
      <c r="V17" s="11">
        <f t="shared" si="6"/>
        <v>-65.74153275058684</v>
      </c>
      <c r="W17" s="11">
        <f t="shared" si="6"/>
        <v>-46.086584572875736</v>
      </c>
      <c r="X17" s="55">
        <f t="shared" si="6"/>
        <v>0.6977194833541334</v>
      </c>
      <c r="Y17" s="34">
        <f t="shared" si="6"/>
        <v>-1.509003267202135</v>
      </c>
    </row>
    <row r="18" spans="2:25" s="12" customFormat="1" ht="12.75">
      <c r="B18" s="14" t="s">
        <v>15</v>
      </c>
      <c r="C18" s="10" t="s">
        <v>39</v>
      </c>
      <c r="D18" s="11">
        <f t="shared" si="0"/>
        <v>0</v>
      </c>
      <c r="E18" s="11">
        <f t="shared" si="1"/>
        <v>0</v>
      </c>
      <c r="F18" s="11">
        <f t="shared" si="2"/>
        <v>0</v>
      </c>
      <c r="G18" s="24">
        <f t="shared" si="3"/>
        <v>0</v>
      </c>
      <c r="H18" s="11">
        <v>0</v>
      </c>
      <c r="I18" s="11">
        <v>0</v>
      </c>
      <c r="J18" s="11">
        <v>0</v>
      </c>
      <c r="K18" s="11">
        <v>0</v>
      </c>
      <c r="L18" s="28">
        <v>0</v>
      </c>
      <c r="M18" s="11">
        <v>0</v>
      </c>
      <c r="N18" s="11">
        <v>0</v>
      </c>
      <c r="O18" s="29">
        <v>0</v>
      </c>
      <c r="P18" s="28">
        <v>0</v>
      </c>
      <c r="Q18" s="11">
        <v>0</v>
      </c>
      <c r="R18" s="11">
        <v>0</v>
      </c>
      <c r="S18" s="29">
        <v>0</v>
      </c>
      <c r="T18" s="28">
        <v>0</v>
      </c>
      <c r="U18" s="11">
        <v>0</v>
      </c>
      <c r="V18" s="11">
        <v>0</v>
      </c>
      <c r="W18" s="11">
        <v>0</v>
      </c>
      <c r="X18" s="55">
        <v>0</v>
      </c>
      <c r="Y18" s="34">
        <v>0</v>
      </c>
    </row>
    <row r="19" spans="2:25" s="12" customFormat="1" ht="12.75">
      <c r="B19" s="14" t="s">
        <v>16</v>
      </c>
      <c r="C19" s="10" t="s">
        <v>40</v>
      </c>
      <c r="D19" s="11">
        <f t="shared" si="0"/>
        <v>-501.59713148606465</v>
      </c>
      <c r="E19" s="11">
        <f t="shared" si="1"/>
        <v>-238.3620814856631</v>
      </c>
      <c r="F19" s="11">
        <f t="shared" si="2"/>
        <v>-150.23197972319215</v>
      </c>
      <c r="G19" s="24">
        <f t="shared" si="3"/>
        <v>-212.21928446493192</v>
      </c>
      <c r="H19" s="11">
        <v>-195.34470834358405</v>
      </c>
      <c r="I19" s="11">
        <v>-97.85186302820193</v>
      </c>
      <c r="J19" s="11">
        <v>-121.49741526543954</v>
      </c>
      <c r="K19" s="11">
        <v>-86.90314484883915</v>
      </c>
      <c r="L19" s="28">
        <v>-33.83049025561453</v>
      </c>
      <c r="M19" s="11">
        <v>-46.19405547720829</v>
      </c>
      <c r="N19" s="11">
        <v>-107.31350678532417</v>
      </c>
      <c r="O19" s="29">
        <v>-51.024028967516145</v>
      </c>
      <c r="P19" s="28">
        <v>-48.205973712926124</v>
      </c>
      <c r="Q19" s="11">
        <v>-25.630867056174047</v>
      </c>
      <c r="R19" s="11">
        <v>-21.08703878856442</v>
      </c>
      <c r="S19" s="29">
        <v>-55.30810016552754</v>
      </c>
      <c r="T19" s="28">
        <v>-52.682591913413425</v>
      </c>
      <c r="U19" s="11">
        <v>-47.62320117838645</v>
      </c>
      <c r="V19" s="11">
        <v>-65.76174294058684</v>
      </c>
      <c r="W19" s="11">
        <v>-46.15174843254519</v>
      </c>
      <c r="X19" s="55">
        <v>0.5241788313309144</v>
      </c>
      <c r="Y19" s="34">
        <v>-1.318286947082406</v>
      </c>
    </row>
    <row r="20" spans="2:25" s="12" customFormat="1" ht="12.75">
      <c r="B20" s="14" t="s">
        <v>17</v>
      </c>
      <c r="C20" s="10" t="s">
        <v>41</v>
      </c>
      <c r="D20" s="11">
        <f t="shared" si="0"/>
        <v>0</v>
      </c>
      <c r="E20" s="11">
        <f t="shared" si="1"/>
        <v>0</v>
      </c>
      <c r="F20" s="11">
        <f t="shared" si="2"/>
        <v>0</v>
      </c>
      <c r="G20" s="24">
        <f t="shared" si="3"/>
        <v>0</v>
      </c>
      <c r="H20" s="11">
        <v>0</v>
      </c>
      <c r="I20" s="11">
        <v>0</v>
      </c>
      <c r="J20" s="11">
        <v>0</v>
      </c>
      <c r="K20" s="11">
        <v>0</v>
      </c>
      <c r="L20" s="28">
        <v>0</v>
      </c>
      <c r="M20" s="11">
        <v>0</v>
      </c>
      <c r="N20" s="11">
        <v>0</v>
      </c>
      <c r="O20" s="29">
        <v>0</v>
      </c>
      <c r="P20" s="28">
        <v>0</v>
      </c>
      <c r="Q20" s="11">
        <v>0</v>
      </c>
      <c r="R20" s="11">
        <v>0</v>
      </c>
      <c r="S20" s="29">
        <v>0</v>
      </c>
      <c r="T20" s="28">
        <v>0</v>
      </c>
      <c r="U20" s="11">
        <v>0</v>
      </c>
      <c r="V20" s="11">
        <v>0</v>
      </c>
      <c r="W20" s="11">
        <v>0</v>
      </c>
      <c r="X20" s="55">
        <v>0</v>
      </c>
      <c r="Y20" s="34">
        <v>0</v>
      </c>
    </row>
    <row r="21" spans="2:25" s="12" customFormat="1" ht="12.75">
      <c r="B21" s="14" t="s">
        <v>18</v>
      </c>
      <c r="C21" s="10" t="s">
        <v>42</v>
      </c>
      <c r="D21" s="11">
        <f t="shared" si="0"/>
        <v>0</v>
      </c>
      <c r="E21" s="11">
        <f t="shared" si="1"/>
        <v>0</v>
      </c>
      <c r="F21" s="11">
        <f t="shared" si="2"/>
        <v>0</v>
      </c>
      <c r="G21" s="24">
        <f t="shared" si="3"/>
        <v>0</v>
      </c>
      <c r="H21" s="11">
        <v>0</v>
      </c>
      <c r="I21" s="11">
        <v>0</v>
      </c>
      <c r="J21" s="11">
        <v>0</v>
      </c>
      <c r="K21" s="11">
        <v>0</v>
      </c>
      <c r="L21" s="28">
        <v>0</v>
      </c>
      <c r="M21" s="11">
        <v>0</v>
      </c>
      <c r="N21" s="11">
        <v>0</v>
      </c>
      <c r="O21" s="29">
        <v>0</v>
      </c>
      <c r="P21" s="28">
        <v>0</v>
      </c>
      <c r="Q21" s="11">
        <v>0</v>
      </c>
      <c r="R21" s="11">
        <v>0</v>
      </c>
      <c r="S21" s="29">
        <v>0</v>
      </c>
      <c r="T21" s="28">
        <v>0</v>
      </c>
      <c r="U21" s="11">
        <v>0</v>
      </c>
      <c r="V21" s="11">
        <v>0</v>
      </c>
      <c r="W21" s="11">
        <v>0</v>
      </c>
      <c r="X21" s="55">
        <v>0</v>
      </c>
      <c r="Y21" s="34">
        <v>0</v>
      </c>
    </row>
    <row r="22" spans="2:25" s="12" customFormat="1" ht="12.75">
      <c r="B22" s="14" t="s">
        <v>19</v>
      </c>
      <c r="C22" s="10" t="s">
        <v>43</v>
      </c>
      <c r="D22" s="11">
        <f t="shared" si="0"/>
        <v>0</v>
      </c>
      <c r="E22" s="11">
        <f t="shared" si="1"/>
        <v>0</v>
      </c>
      <c r="F22" s="11">
        <f t="shared" si="2"/>
        <v>0</v>
      </c>
      <c r="G22" s="24">
        <f t="shared" si="3"/>
        <v>0</v>
      </c>
      <c r="H22" s="11">
        <v>0</v>
      </c>
      <c r="I22" s="11">
        <v>0</v>
      </c>
      <c r="J22" s="11">
        <v>0</v>
      </c>
      <c r="K22" s="11">
        <v>0</v>
      </c>
      <c r="L22" s="28">
        <v>0</v>
      </c>
      <c r="M22" s="11">
        <v>0</v>
      </c>
      <c r="N22" s="11">
        <v>0</v>
      </c>
      <c r="O22" s="29">
        <v>0</v>
      </c>
      <c r="P22" s="28">
        <v>0</v>
      </c>
      <c r="Q22" s="11">
        <v>0</v>
      </c>
      <c r="R22" s="11">
        <v>0</v>
      </c>
      <c r="S22" s="29">
        <v>0</v>
      </c>
      <c r="T22" s="28">
        <v>0</v>
      </c>
      <c r="U22" s="11">
        <v>0</v>
      </c>
      <c r="V22" s="11">
        <v>0</v>
      </c>
      <c r="W22" s="11">
        <v>0</v>
      </c>
      <c r="X22" s="55">
        <v>0</v>
      </c>
      <c r="Y22" s="34">
        <v>0</v>
      </c>
    </row>
    <row r="23" spans="2:25" s="12" customFormat="1" ht="12.75">
      <c r="B23" s="14" t="s">
        <v>20</v>
      </c>
      <c r="C23" s="10" t="s">
        <v>44</v>
      </c>
      <c r="D23" s="11">
        <f t="shared" si="0"/>
        <v>-1.0990399996730498</v>
      </c>
      <c r="E23" s="11">
        <f t="shared" si="1"/>
        <v>-0.2435161847633136</v>
      </c>
      <c r="F23" s="11">
        <f t="shared" si="2"/>
        <v>0.060679575124378105</v>
      </c>
      <c r="G23" s="24">
        <f t="shared" si="3"/>
        <v>0.06342018454507795</v>
      </c>
      <c r="H23" s="11">
        <v>1.1651195791893674</v>
      </c>
      <c r="I23" s="11">
        <v>-1.027986103686504</v>
      </c>
      <c r="J23" s="11">
        <v>-0.08794073995993656</v>
      </c>
      <c r="K23" s="11">
        <v>-1.1482327352159767</v>
      </c>
      <c r="L23" s="28">
        <v>0.1570494648840236</v>
      </c>
      <c r="M23" s="11">
        <v>-0.19174326672394537</v>
      </c>
      <c r="N23" s="11">
        <v>0.18452198398282282</v>
      </c>
      <c r="O23" s="29">
        <v>-0.39334436690621466</v>
      </c>
      <c r="P23" s="28">
        <v>-0.05499999999999999</v>
      </c>
      <c r="Q23" s="11">
        <v>0.17521399999999998</v>
      </c>
      <c r="R23" s="11">
        <v>-0.20843167619999997</v>
      </c>
      <c r="S23" s="29">
        <v>0.1488972513243781</v>
      </c>
      <c r="T23" s="28">
        <v>-0.01181666042118179</v>
      </c>
      <c r="U23" s="11">
        <v>-0.010137204703196318</v>
      </c>
      <c r="V23" s="11">
        <v>0.02021018999999999</v>
      </c>
      <c r="W23" s="11">
        <v>0.06516385966945606</v>
      </c>
      <c r="X23" s="55">
        <v>0.17354065202321894</v>
      </c>
      <c r="Y23" s="34">
        <v>-0.19071632011972897</v>
      </c>
    </row>
    <row r="24" spans="2:25" s="12" customFormat="1" ht="12.75">
      <c r="B24" s="13" t="s">
        <v>12</v>
      </c>
      <c r="C24" s="10" t="s">
        <v>45</v>
      </c>
      <c r="D24" s="11">
        <f t="shared" si="0"/>
        <v>188.77099453206915</v>
      </c>
      <c r="E24" s="11">
        <f t="shared" si="1"/>
        <v>169.48051719584763</v>
      </c>
      <c r="F24" s="11">
        <f t="shared" si="2"/>
        <v>167.65729378687672</v>
      </c>
      <c r="G24" s="24">
        <f t="shared" si="3"/>
        <v>152.49939518901147</v>
      </c>
      <c r="H24" s="11">
        <f>SUM(H25:H30)</f>
        <v>14.02421201945361</v>
      </c>
      <c r="I24" s="11">
        <f aca="true" t="shared" si="7" ref="I24:Y24">SUM(I25:I30)</f>
        <v>14.676757745155367</v>
      </c>
      <c r="J24" s="11">
        <f t="shared" si="7"/>
        <v>47.02490700456917</v>
      </c>
      <c r="K24" s="11">
        <f t="shared" si="7"/>
        <v>113.04511776289102</v>
      </c>
      <c r="L24" s="28">
        <f t="shared" si="7"/>
        <v>112.62710508015918</v>
      </c>
      <c r="M24" s="11">
        <f t="shared" si="7"/>
        <v>3.1788377467098137</v>
      </c>
      <c r="N24" s="11">
        <f t="shared" si="7"/>
        <v>35.26212917677298</v>
      </c>
      <c r="O24" s="29">
        <f t="shared" si="7"/>
        <v>18.412445192205638</v>
      </c>
      <c r="P24" s="28">
        <f t="shared" si="7"/>
        <v>49.83594191447355</v>
      </c>
      <c r="Q24" s="11">
        <f t="shared" si="7"/>
        <v>24.42537964864309</v>
      </c>
      <c r="R24" s="11">
        <f t="shared" si="7"/>
        <v>22.42956992723508</v>
      </c>
      <c r="S24" s="29">
        <f t="shared" si="7"/>
        <v>70.96640229652499</v>
      </c>
      <c r="T24" s="28">
        <f t="shared" si="7"/>
        <v>62.64733168547666</v>
      </c>
      <c r="U24" s="11">
        <f t="shared" si="7"/>
        <v>19.496966056875557</v>
      </c>
      <c r="V24" s="11">
        <f t="shared" si="7"/>
        <v>33.49924982230024</v>
      </c>
      <c r="W24" s="11">
        <f t="shared" si="7"/>
        <v>36.85584762435901</v>
      </c>
      <c r="X24" s="55">
        <f t="shared" si="7"/>
        <v>35.30037842829994</v>
      </c>
      <c r="Y24" s="34">
        <f t="shared" si="7"/>
        <v>32.666654507418016</v>
      </c>
    </row>
    <row r="25" spans="2:25" s="12" customFormat="1" ht="12.75">
      <c r="B25" s="14" t="s">
        <v>15</v>
      </c>
      <c r="C25" s="10" t="s">
        <v>46</v>
      </c>
      <c r="D25" s="11">
        <f t="shared" si="0"/>
        <v>0</v>
      </c>
      <c r="E25" s="11">
        <f t="shared" si="1"/>
        <v>0</v>
      </c>
      <c r="F25" s="11">
        <f t="shared" si="2"/>
        <v>0</v>
      </c>
      <c r="G25" s="24">
        <f t="shared" si="3"/>
        <v>0</v>
      </c>
      <c r="H25" s="11">
        <v>0</v>
      </c>
      <c r="I25" s="11">
        <v>0</v>
      </c>
      <c r="J25" s="11">
        <v>0</v>
      </c>
      <c r="K25" s="11">
        <v>0</v>
      </c>
      <c r="L25" s="28">
        <v>0</v>
      </c>
      <c r="M25" s="11">
        <v>0</v>
      </c>
      <c r="N25" s="11">
        <v>0</v>
      </c>
      <c r="O25" s="29">
        <v>0</v>
      </c>
      <c r="P25" s="28">
        <v>0</v>
      </c>
      <c r="Q25" s="11">
        <v>0</v>
      </c>
      <c r="R25" s="11">
        <v>0</v>
      </c>
      <c r="S25" s="29">
        <v>0</v>
      </c>
      <c r="T25" s="28">
        <v>0</v>
      </c>
      <c r="U25" s="11">
        <v>0</v>
      </c>
      <c r="V25" s="11">
        <v>0</v>
      </c>
      <c r="W25" s="11">
        <v>0</v>
      </c>
      <c r="X25" s="55">
        <v>0</v>
      </c>
      <c r="Y25" s="34">
        <v>0</v>
      </c>
    </row>
    <row r="26" spans="2:25" s="12" customFormat="1" ht="12.75">
      <c r="B26" s="14" t="s">
        <v>16</v>
      </c>
      <c r="C26" s="10" t="s">
        <v>47</v>
      </c>
      <c r="D26" s="11">
        <f t="shared" si="0"/>
        <v>9.809484439761878</v>
      </c>
      <c r="E26" s="11">
        <f t="shared" si="1"/>
        <v>-7.542146715811186</v>
      </c>
      <c r="F26" s="11">
        <f t="shared" si="2"/>
        <v>2.147352884197659</v>
      </c>
      <c r="G26" s="24">
        <f t="shared" si="3"/>
        <v>0.4928060111143959</v>
      </c>
      <c r="H26" s="11">
        <v>2.6266141712750435</v>
      </c>
      <c r="I26" s="11">
        <v>-0.8244912490704541</v>
      </c>
      <c r="J26" s="11">
        <v>3.773943319450782</v>
      </c>
      <c r="K26" s="11">
        <v>4.2334181981065075</v>
      </c>
      <c r="L26" s="28">
        <v>0.431128333491122</v>
      </c>
      <c r="M26" s="11">
        <v>-4.648284251383778</v>
      </c>
      <c r="N26" s="11">
        <v>3.143483497900683</v>
      </c>
      <c r="O26" s="29">
        <v>-6.468474295819213</v>
      </c>
      <c r="P26" s="28">
        <v>-1.2799020650610213</v>
      </c>
      <c r="Q26" s="11">
        <v>0.9100123597269745</v>
      </c>
      <c r="R26" s="11">
        <v>0.7041846295791565</v>
      </c>
      <c r="S26" s="29">
        <v>1.8130579599525491</v>
      </c>
      <c r="T26" s="28">
        <v>0.10565469759012824</v>
      </c>
      <c r="U26" s="11">
        <v>0.08267094834128486</v>
      </c>
      <c r="V26" s="11">
        <v>-0.645162557114686</v>
      </c>
      <c r="W26" s="11">
        <v>0.9496429222976688</v>
      </c>
      <c r="X26" s="55">
        <v>-0.9645375916448105</v>
      </c>
      <c r="Y26" s="34">
        <v>4.374874884374924</v>
      </c>
    </row>
    <row r="27" spans="2:25" s="12" customFormat="1" ht="12.75">
      <c r="B27" s="14" t="s">
        <v>17</v>
      </c>
      <c r="C27" s="10" t="s">
        <v>48</v>
      </c>
      <c r="D27" s="11">
        <f t="shared" si="0"/>
        <v>159.21680613079883</v>
      </c>
      <c r="E27" s="11">
        <f t="shared" si="1"/>
        <v>155.08410395442715</v>
      </c>
      <c r="F27" s="11">
        <f t="shared" si="2"/>
        <v>141.37752494972426</v>
      </c>
      <c r="G27" s="24">
        <f t="shared" si="3"/>
        <v>128.6283112234721</v>
      </c>
      <c r="H27" s="11">
        <v>7.053762976646702</v>
      </c>
      <c r="I27" s="11">
        <v>10.762520043463788</v>
      </c>
      <c r="J27" s="11">
        <v>38.11734065512619</v>
      </c>
      <c r="K27" s="11">
        <v>103.28318245556214</v>
      </c>
      <c r="L27" s="28">
        <v>107.3694935560771</v>
      </c>
      <c r="M27" s="11">
        <v>2.561867608357998</v>
      </c>
      <c r="N27" s="11">
        <v>26.41462008999207</v>
      </c>
      <c r="O27" s="29">
        <v>18.73812269999999</v>
      </c>
      <c r="P27" s="28">
        <v>45.806712469884516</v>
      </c>
      <c r="Q27" s="11">
        <v>17.723587460206964</v>
      </c>
      <c r="R27" s="11">
        <v>15.450957149887675</v>
      </c>
      <c r="S27" s="29">
        <v>62.3962678697451</v>
      </c>
      <c r="T27" s="28">
        <v>55.90526260082396</v>
      </c>
      <c r="U27" s="11">
        <v>12.174570322647831</v>
      </c>
      <c r="V27" s="11">
        <v>28.714618790000102</v>
      </c>
      <c r="W27" s="11">
        <v>31.833859510000217</v>
      </c>
      <c r="X27" s="55">
        <v>33.60815360409541</v>
      </c>
      <c r="Y27" s="34">
        <v>25.58217423896301</v>
      </c>
    </row>
    <row r="28" spans="2:25" s="12" customFormat="1" ht="12.75">
      <c r="B28" s="14" t="s">
        <v>18</v>
      </c>
      <c r="C28" s="10" t="s">
        <v>49</v>
      </c>
      <c r="D28" s="11">
        <f t="shared" si="0"/>
        <v>0</v>
      </c>
      <c r="E28" s="11">
        <f t="shared" si="1"/>
        <v>0</v>
      </c>
      <c r="F28" s="11">
        <f t="shared" si="2"/>
        <v>0</v>
      </c>
      <c r="G28" s="24">
        <f t="shared" si="3"/>
        <v>0</v>
      </c>
      <c r="H28" s="11">
        <v>0</v>
      </c>
      <c r="I28" s="11">
        <v>0</v>
      </c>
      <c r="J28" s="11">
        <v>0</v>
      </c>
      <c r="K28" s="11">
        <v>0</v>
      </c>
      <c r="L28" s="28">
        <v>0</v>
      </c>
      <c r="M28" s="11">
        <v>0</v>
      </c>
      <c r="N28" s="11">
        <v>0</v>
      </c>
      <c r="O28" s="29">
        <v>0</v>
      </c>
      <c r="P28" s="28">
        <v>0</v>
      </c>
      <c r="Q28" s="11">
        <v>0</v>
      </c>
      <c r="R28" s="11">
        <v>0</v>
      </c>
      <c r="S28" s="29">
        <v>0</v>
      </c>
      <c r="T28" s="28">
        <v>0</v>
      </c>
      <c r="U28" s="11">
        <v>0</v>
      </c>
      <c r="V28" s="11">
        <v>0</v>
      </c>
      <c r="W28" s="11">
        <v>0</v>
      </c>
      <c r="X28" s="55">
        <v>0</v>
      </c>
      <c r="Y28" s="34">
        <v>0</v>
      </c>
    </row>
    <row r="29" spans="2:25" s="12" customFormat="1" ht="12.75">
      <c r="B29" s="14" t="s">
        <v>19</v>
      </c>
      <c r="C29" s="10" t="s">
        <v>50</v>
      </c>
      <c r="D29" s="11">
        <f t="shared" si="0"/>
        <v>19.744703961508478</v>
      </c>
      <c r="E29" s="11">
        <f t="shared" si="1"/>
        <v>21.938559957231643</v>
      </c>
      <c r="F29" s="11">
        <f t="shared" si="2"/>
        <v>24.132415952954805</v>
      </c>
      <c r="G29" s="24">
        <f t="shared" si="3"/>
        <v>23.378277954424966</v>
      </c>
      <c r="H29" s="11">
        <v>4.343834871531865</v>
      </c>
      <c r="I29" s="11">
        <v>4.738728950762034</v>
      </c>
      <c r="J29" s="11">
        <v>5.133623029992203</v>
      </c>
      <c r="K29" s="11">
        <v>5.528517109222373</v>
      </c>
      <c r="L29" s="28">
        <v>4.826483190590961</v>
      </c>
      <c r="M29" s="11">
        <v>5.265254389735594</v>
      </c>
      <c r="N29" s="11">
        <v>5.704025588880227</v>
      </c>
      <c r="O29" s="29">
        <v>6.14279678802486</v>
      </c>
      <c r="P29" s="28">
        <v>5.309131509650057</v>
      </c>
      <c r="Q29" s="11">
        <v>5.791779828709153</v>
      </c>
      <c r="R29" s="11">
        <v>6.2744281477682495</v>
      </c>
      <c r="S29" s="29">
        <v>6.757076466827346</v>
      </c>
      <c r="T29" s="28">
        <v>6.636414387062572</v>
      </c>
      <c r="U29" s="11">
        <v>7.239724785886441</v>
      </c>
      <c r="V29" s="11">
        <v>5.429793589414831</v>
      </c>
      <c r="W29" s="11">
        <v>4.072345192061123</v>
      </c>
      <c r="X29" s="55">
        <v>3.054258894045842</v>
      </c>
      <c r="Y29" s="34">
        <v>3.121452589714851</v>
      </c>
    </row>
    <row r="30" spans="2:25" s="12" customFormat="1" ht="12.75">
      <c r="B30" s="14" t="s">
        <v>20</v>
      </c>
      <c r="C30" s="10" t="s">
        <v>51</v>
      </c>
      <c r="D30" s="11">
        <f t="shared" si="0"/>
        <v>0</v>
      </c>
      <c r="E30" s="11">
        <f t="shared" si="1"/>
        <v>0</v>
      </c>
      <c r="F30" s="11">
        <f t="shared" si="2"/>
        <v>0</v>
      </c>
      <c r="G30" s="24">
        <f t="shared" si="3"/>
        <v>0</v>
      </c>
      <c r="H30" s="11">
        <v>0</v>
      </c>
      <c r="I30" s="11">
        <v>0</v>
      </c>
      <c r="J30" s="11">
        <v>0</v>
      </c>
      <c r="K30" s="11">
        <v>0</v>
      </c>
      <c r="L30" s="28">
        <v>0</v>
      </c>
      <c r="M30" s="11">
        <v>0</v>
      </c>
      <c r="N30" s="11">
        <v>0</v>
      </c>
      <c r="O30" s="29">
        <v>0</v>
      </c>
      <c r="P30" s="28">
        <v>0</v>
      </c>
      <c r="Q30" s="11">
        <v>0</v>
      </c>
      <c r="R30" s="11">
        <v>0</v>
      </c>
      <c r="S30" s="29">
        <v>0</v>
      </c>
      <c r="T30" s="28">
        <v>0</v>
      </c>
      <c r="U30" s="11">
        <v>0</v>
      </c>
      <c r="V30" s="11">
        <v>0</v>
      </c>
      <c r="W30" s="11">
        <v>0</v>
      </c>
      <c r="X30" s="55">
        <v>-0.39749647819650424</v>
      </c>
      <c r="Y30" s="34">
        <v>-0.4118472056347673</v>
      </c>
    </row>
    <row r="31" spans="2:25" s="44" customFormat="1" ht="12.75">
      <c r="B31" s="45" t="s">
        <v>21</v>
      </c>
      <c r="C31" s="46" t="s">
        <v>52</v>
      </c>
      <c r="D31" s="22">
        <f t="shared" si="0"/>
        <v>25.9380810934777</v>
      </c>
      <c r="E31" s="22">
        <f t="shared" si="1"/>
        <v>40.45052367752617</v>
      </c>
      <c r="F31" s="22">
        <f t="shared" si="2"/>
        <v>18.699613641902864</v>
      </c>
      <c r="G31" s="26">
        <f t="shared" si="3"/>
        <v>-63.753546769295625</v>
      </c>
      <c r="H31" s="11">
        <v>-25.46683996036073</v>
      </c>
      <c r="I31" s="11">
        <v>-12.165979955047057</v>
      </c>
      <c r="J31" s="11">
        <v>30.631681011814415</v>
      </c>
      <c r="K31" s="11">
        <v>32.93921999707107</v>
      </c>
      <c r="L31" s="28">
        <v>50.48893882318797</v>
      </c>
      <c r="M31" s="11">
        <v>-10.66014082637757</v>
      </c>
      <c r="N31" s="11">
        <v>-32.306165200430954</v>
      </c>
      <c r="O31" s="29">
        <v>32.92789088114672</v>
      </c>
      <c r="P31" s="28">
        <v>-23.132704260647703</v>
      </c>
      <c r="Q31" s="11">
        <v>37.138450484681435</v>
      </c>
      <c r="R31" s="11">
        <v>-46.28461618082621</v>
      </c>
      <c r="S31" s="29">
        <v>50.97848359869534</v>
      </c>
      <c r="T31" s="28">
        <v>-78.69887866277963</v>
      </c>
      <c r="U31" s="11">
        <v>-1.8881234155219613</v>
      </c>
      <c r="V31" s="11">
        <v>-20.27152112951299</v>
      </c>
      <c r="W31" s="11">
        <v>37.10497643851896</v>
      </c>
      <c r="X31" s="55">
        <v>40.59420853284416</v>
      </c>
      <c r="Y31" s="34">
        <v>-19.77591762848561</v>
      </c>
    </row>
    <row r="32" spans="2:25" s="12" customFormat="1" ht="12.75">
      <c r="B32" s="13" t="s">
        <v>22</v>
      </c>
      <c r="C32" s="10" t="s">
        <v>53</v>
      </c>
      <c r="D32" s="11">
        <f t="shared" si="0"/>
        <v>0</v>
      </c>
      <c r="E32" s="11">
        <f t="shared" si="1"/>
        <v>0</v>
      </c>
      <c r="F32" s="11">
        <f t="shared" si="2"/>
        <v>0</v>
      </c>
      <c r="G32" s="24">
        <f t="shared" si="3"/>
        <v>0</v>
      </c>
      <c r="H32" s="11">
        <v>0</v>
      </c>
      <c r="I32" s="11">
        <v>0</v>
      </c>
      <c r="J32" s="11">
        <v>0</v>
      </c>
      <c r="K32" s="11">
        <v>0</v>
      </c>
      <c r="L32" s="28">
        <v>0</v>
      </c>
      <c r="M32" s="11">
        <v>0</v>
      </c>
      <c r="N32" s="11">
        <v>0</v>
      </c>
      <c r="O32" s="29">
        <v>0</v>
      </c>
      <c r="P32" s="28">
        <v>0</v>
      </c>
      <c r="Q32" s="11">
        <v>0</v>
      </c>
      <c r="R32" s="11">
        <v>0</v>
      </c>
      <c r="S32" s="29">
        <v>0</v>
      </c>
      <c r="T32" s="28">
        <v>0</v>
      </c>
      <c r="U32" s="11">
        <v>0</v>
      </c>
      <c r="V32" s="11">
        <v>0</v>
      </c>
      <c r="W32" s="11">
        <v>0</v>
      </c>
      <c r="X32" s="55">
        <v>0</v>
      </c>
      <c r="Y32" s="34">
        <v>0</v>
      </c>
    </row>
    <row r="33" spans="2:25" s="12" customFormat="1" ht="12.75">
      <c r="B33" s="13" t="s">
        <v>23</v>
      </c>
      <c r="C33" s="10" t="s">
        <v>54</v>
      </c>
      <c r="D33" s="11">
        <f t="shared" si="0"/>
        <v>8.11718198500002</v>
      </c>
      <c r="E33" s="11">
        <f t="shared" si="1"/>
        <v>10.335268989999996</v>
      </c>
      <c r="F33" s="11">
        <f t="shared" si="2"/>
        <v>-45.10405260500001</v>
      </c>
      <c r="G33" s="24">
        <f t="shared" si="3"/>
        <v>0.32484445000002654</v>
      </c>
      <c r="H33" s="11">
        <v>0.030856270000015784</v>
      </c>
      <c r="I33" s="11">
        <v>-1.0665740549999965</v>
      </c>
      <c r="J33" s="11">
        <v>11.190215124999979</v>
      </c>
      <c r="K33" s="11">
        <v>-2.03731535499998</v>
      </c>
      <c r="L33" s="28">
        <v>0.014141479999987138</v>
      </c>
      <c r="M33" s="11">
        <v>0</v>
      </c>
      <c r="N33" s="11">
        <v>0.014050640000027153</v>
      </c>
      <c r="O33" s="29">
        <v>10.307076869999982</v>
      </c>
      <c r="P33" s="28">
        <v>-45.118025894999995</v>
      </c>
      <c r="Q33" s="11">
        <v>0</v>
      </c>
      <c r="R33" s="11">
        <v>0.013973289999987292</v>
      </c>
      <c r="S33" s="29">
        <v>0</v>
      </c>
      <c r="T33" s="28">
        <v>0.05402359999998925</v>
      </c>
      <c r="U33" s="11">
        <v>0.11349720000001776</v>
      </c>
      <c r="V33" s="11">
        <v>0.15732365000001952</v>
      </c>
      <c r="W33" s="11">
        <v>0</v>
      </c>
      <c r="X33" s="55">
        <v>0.14389969999999183</v>
      </c>
      <c r="Y33" s="34">
        <v>0.15732365000001952</v>
      </c>
    </row>
    <row r="34" spans="2:25" s="12" customFormat="1" ht="12.75">
      <c r="B34" s="13" t="s">
        <v>24</v>
      </c>
      <c r="C34" s="10" t="s">
        <v>55</v>
      </c>
      <c r="D34" s="11">
        <f t="shared" si="0"/>
        <v>0</v>
      </c>
      <c r="E34" s="11">
        <f t="shared" si="1"/>
        <v>0</v>
      </c>
      <c r="F34" s="11">
        <f t="shared" si="2"/>
        <v>45.118025359999955</v>
      </c>
      <c r="G34" s="24">
        <f t="shared" si="3"/>
        <v>0</v>
      </c>
      <c r="H34" s="11">
        <v>0</v>
      </c>
      <c r="I34" s="11">
        <v>0</v>
      </c>
      <c r="J34" s="11">
        <v>0</v>
      </c>
      <c r="K34" s="11">
        <v>0</v>
      </c>
      <c r="L34" s="28">
        <v>0</v>
      </c>
      <c r="M34" s="11">
        <v>0</v>
      </c>
      <c r="N34" s="11">
        <v>0</v>
      </c>
      <c r="O34" s="29">
        <v>0</v>
      </c>
      <c r="P34" s="28">
        <v>45.13199865</v>
      </c>
      <c r="Q34" s="11">
        <v>0</v>
      </c>
      <c r="R34" s="11">
        <v>-0.013973290000046863</v>
      </c>
      <c r="S34" s="29">
        <v>0</v>
      </c>
      <c r="T34" s="28">
        <v>0</v>
      </c>
      <c r="U34" s="11">
        <v>0</v>
      </c>
      <c r="V34" s="11">
        <v>0</v>
      </c>
      <c r="W34" s="11">
        <v>0</v>
      </c>
      <c r="X34" s="55">
        <v>0</v>
      </c>
      <c r="Y34" s="34">
        <v>0</v>
      </c>
    </row>
    <row r="35" spans="2:25" s="12" customFormat="1" ht="12.75">
      <c r="B35" s="13" t="s">
        <v>25</v>
      </c>
      <c r="C35" s="10" t="s">
        <v>56</v>
      </c>
      <c r="D35" s="11">
        <f t="shared" si="0"/>
        <v>17.820899108477686</v>
      </c>
      <c r="E35" s="11">
        <f t="shared" si="1"/>
        <v>30.11525468752618</v>
      </c>
      <c r="F35" s="11">
        <f t="shared" si="2"/>
        <v>18.68564088690291</v>
      </c>
      <c r="G35" s="24">
        <f t="shared" si="3"/>
        <v>-64.07839121929565</v>
      </c>
      <c r="H35" s="11">
        <v>-25.497696230360745</v>
      </c>
      <c r="I35" s="11">
        <v>-11.09940590004706</v>
      </c>
      <c r="J35" s="11">
        <v>19.441465886814438</v>
      </c>
      <c r="K35" s="11">
        <v>34.97653535207105</v>
      </c>
      <c r="L35" s="28">
        <v>50.47479734318799</v>
      </c>
      <c r="M35" s="11">
        <v>-10.66014082637757</v>
      </c>
      <c r="N35" s="11">
        <v>-32.32021584043098</v>
      </c>
      <c r="O35" s="29">
        <v>22.620814011146745</v>
      </c>
      <c r="P35" s="28">
        <v>-23.146677015647708</v>
      </c>
      <c r="Q35" s="11">
        <v>37.138450484681435</v>
      </c>
      <c r="R35" s="11">
        <v>-46.284616180826156</v>
      </c>
      <c r="S35" s="29">
        <v>50.97848359869534</v>
      </c>
      <c r="T35" s="28">
        <v>-78.75290226277963</v>
      </c>
      <c r="U35" s="11">
        <v>-2.001620615521979</v>
      </c>
      <c r="V35" s="11">
        <v>-20.42884477951301</v>
      </c>
      <c r="W35" s="11">
        <v>37.10497643851896</v>
      </c>
      <c r="X35" s="55">
        <v>40.45030883284417</v>
      </c>
      <c r="Y35" s="34">
        <v>-19.93324127848563</v>
      </c>
    </row>
    <row r="36" spans="2:25" s="12" customFormat="1" ht="12.75">
      <c r="B36" s="13" t="s">
        <v>26</v>
      </c>
      <c r="C36" s="10" t="s">
        <v>57</v>
      </c>
      <c r="D36" s="11">
        <f t="shared" si="0"/>
        <v>0</v>
      </c>
      <c r="E36" s="11">
        <f t="shared" si="1"/>
        <v>0</v>
      </c>
      <c r="F36" s="11">
        <f t="shared" si="2"/>
        <v>0</v>
      </c>
      <c r="G36" s="24">
        <f t="shared" si="3"/>
        <v>0</v>
      </c>
      <c r="H36" s="11">
        <v>0</v>
      </c>
      <c r="I36" s="11">
        <v>0</v>
      </c>
      <c r="J36" s="11">
        <v>0</v>
      </c>
      <c r="K36" s="11">
        <v>0</v>
      </c>
      <c r="L36" s="28">
        <v>0</v>
      </c>
      <c r="M36" s="11">
        <v>0</v>
      </c>
      <c r="N36" s="11">
        <v>0</v>
      </c>
      <c r="O36" s="29">
        <v>0</v>
      </c>
      <c r="P36" s="28">
        <v>0</v>
      </c>
      <c r="Q36" s="11">
        <v>0</v>
      </c>
      <c r="R36" s="11">
        <v>0</v>
      </c>
      <c r="S36" s="29">
        <v>0</v>
      </c>
      <c r="T36" s="28">
        <v>0</v>
      </c>
      <c r="U36" s="11">
        <v>0</v>
      </c>
      <c r="V36" s="11">
        <v>0</v>
      </c>
      <c r="W36" s="11">
        <v>0</v>
      </c>
      <c r="X36" s="55">
        <v>0</v>
      </c>
      <c r="Y36" s="34">
        <v>0</v>
      </c>
    </row>
    <row r="37" spans="2:25" s="12" customFormat="1" ht="12.75">
      <c r="B37" s="15" t="s">
        <v>27</v>
      </c>
      <c r="C37" s="16" t="s">
        <v>58</v>
      </c>
      <c r="D37" s="17">
        <f t="shared" si="0"/>
        <v>0</v>
      </c>
      <c r="E37" s="17">
        <f t="shared" si="1"/>
        <v>0</v>
      </c>
      <c r="F37" s="17">
        <f t="shared" si="2"/>
        <v>0</v>
      </c>
      <c r="G37" s="25">
        <f t="shared" si="3"/>
        <v>0</v>
      </c>
      <c r="H37" s="11">
        <v>0</v>
      </c>
      <c r="I37" s="11">
        <v>0</v>
      </c>
      <c r="J37" s="11">
        <v>0</v>
      </c>
      <c r="K37" s="11">
        <v>0</v>
      </c>
      <c r="L37" s="28">
        <v>0</v>
      </c>
      <c r="M37" s="11">
        <v>0</v>
      </c>
      <c r="N37" s="11">
        <v>0</v>
      </c>
      <c r="O37" s="29">
        <v>0</v>
      </c>
      <c r="P37" s="28">
        <v>0</v>
      </c>
      <c r="Q37" s="11">
        <v>0</v>
      </c>
      <c r="R37" s="11">
        <v>0</v>
      </c>
      <c r="S37" s="29">
        <v>0</v>
      </c>
      <c r="T37" s="28">
        <v>0</v>
      </c>
      <c r="U37" s="11">
        <v>0</v>
      </c>
      <c r="V37" s="11">
        <v>0</v>
      </c>
      <c r="W37" s="11">
        <v>0</v>
      </c>
      <c r="X37" s="57">
        <v>0</v>
      </c>
      <c r="Y37" s="34">
        <v>0</v>
      </c>
    </row>
    <row r="38" spans="2:25" s="12" customFormat="1" ht="12.75">
      <c r="B38" s="23" t="s">
        <v>28</v>
      </c>
      <c r="C38" s="21" t="s">
        <v>59</v>
      </c>
      <c r="D38" s="47">
        <f>SUM(H38:K38)</f>
        <v>-1173.4501877690288</v>
      </c>
      <c r="E38" s="11">
        <f t="shared" si="1"/>
        <v>-600.3562686462558</v>
      </c>
      <c r="F38" s="11">
        <f t="shared" si="2"/>
        <v>-610.8198145109441</v>
      </c>
      <c r="G38" s="24">
        <f t="shared" si="3"/>
        <v>-676.240631621528</v>
      </c>
      <c r="H38" s="49">
        <f>SUM(H31,H16,H10,H7)</f>
        <v>-361.6126973407248</v>
      </c>
      <c r="I38" s="49">
        <f aca="true" t="shared" si="8" ref="I38:Y38">SUM(I31,I16,I10,I7)</f>
        <v>-265.43881525619076</v>
      </c>
      <c r="J38" s="49">
        <f t="shared" si="8"/>
        <v>-261.84333193864325</v>
      </c>
      <c r="K38" s="49">
        <f t="shared" si="8"/>
        <v>-284.55534323347</v>
      </c>
      <c r="L38" s="50">
        <f t="shared" si="8"/>
        <v>-138.7765532622229</v>
      </c>
      <c r="M38" s="49">
        <f t="shared" si="8"/>
        <v>-120.9916847121984</v>
      </c>
      <c r="N38" s="49">
        <f t="shared" si="8"/>
        <v>-235.42832642749727</v>
      </c>
      <c r="O38" s="51">
        <f t="shared" si="8"/>
        <v>-105.1597042443372</v>
      </c>
      <c r="P38" s="50">
        <f t="shared" si="8"/>
        <v>-168.18069552370355</v>
      </c>
      <c r="Q38" s="49">
        <f t="shared" si="8"/>
        <v>-96.58362772985976</v>
      </c>
      <c r="R38" s="49">
        <f t="shared" si="8"/>
        <v>-178.7054734694803</v>
      </c>
      <c r="S38" s="51">
        <f t="shared" si="8"/>
        <v>-167.3500177879004</v>
      </c>
      <c r="T38" s="50">
        <f t="shared" si="8"/>
        <v>-261.77674836860683</v>
      </c>
      <c r="U38" s="49">
        <f t="shared" si="8"/>
        <v>-146.8986669845304</v>
      </c>
      <c r="V38" s="49">
        <f t="shared" si="8"/>
        <v>-177.92142307421702</v>
      </c>
      <c r="W38" s="51">
        <f t="shared" si="8"/>
        <v>-89.64379319417381</v>
      </c>
      <c r="X38" s="53">
        <f t="shared" si="8"/>
        <v>-25.54660054632278</v>
      </c>
      <c r="Y38" s="52">
        <f t="shared" si="8"/>
        <v>-85.79764848207164</v>
      </c>
    </row>
    <row r="39" spans="2:25" s="12" customFormat="1" ht="12.75">
      <c r="B39" s="18" t="s">
        <v>63</v>
      </c>
      <c r="C39" s="19" t="s">
        <v>60</v>
      </c>
      <c r="D39" s="20">
        <f t="shared" si="0"/>
        <v>-476.75809039226</v>
      </c>
      <c r="E39" s="20">
        <f t="shared" si="1"/>
        <v>-198.15507399290024</v>
      </c>
      <c r="F39" s="20">
        <f t="shared" si="2"/>
        <v>-131.4716865061649</v>
      </c>
      <c r="G39" s="27">
        <f t="shared" si="3"/>
        <v>-275.9094110496825</v>
      </c>
      <c r="H39" s="49">
        <f>SUM(H31,H17,H11,H8)</f>
        <v>-219.64642872475542</v>
      </c>
      <c r="I39" s="20">
        <f aca="true" t="shared" si="9" ref="I39:Y39">SUM(I31,I17,I11,I8)</f>
        <v>-111.0458290869355</v>
      </c>
      <c r="J39" s="20">
        <f t="shared" si="9"/>
        <v>-90.95367499358505</v>
      </c>
      <c r="K39" s="20">
        <f t="shared" si="9"/>
        <v>-55.11215758698405</v>
      </c>
      <c r="L39" s="32">
        <f t="shared" si="9"/>
        <v>16.81549803245747</v>
      </c>
      <c r="M39" s="20">
        <f t="shared" si="9"/>
        <v>-57.045939570309805</v>
      </c>
      <c r="N39" s="20">
        <f t="shared" si="9"/>
        <v>-139.43515000177229</v>
      </c>
      <c r="O39" s="33">
        <f t="shared" si="9"/>
        <v>-18.489482453275635</v>
      </c>
      <c r="P39" s="32">
        <f t="shared" si="9"/>
        <v>-71.39367797357383</v>
      </c>
      <c r="Q39" s="20">
        <f t="shared" si="9"/>
        <v>11.682797428507389</v>
      </c>
      <c r="R39" s="20">
        <f t="shared" si="9"/>
        <v>-67.58008664559063</v>
      </c>
      <c r="S39" s="33">
        <f t="shared" si="9"/>
        <v>-4.180719315507822</v>
      </c>
      <c r="T39" s="32">
        <f t="shared" si="9"/>
        <v>-131.39328723661424</v>
      </c>
      <c r="U39" s="20">
        <f t="shared" si="9"/>
        <v>-49.52146179861161</v>
      </c>
      <c r="V39" s="20">
        <f t="shared" si="9"/>
        <v>-86.01305388009983</v>
      </c>
      <c r="W39" s="33">
        <f t="shared" si="9"/>
        <v>-8.981608134356776</v>
      </c>
      <c r="X39" s="48">
        <f t="shared" si="9"/>
        <v>41.2919280161983</v>
      </c>
      <c r="Y39" s="36">
        <f t="shared" si="9"/>
        <v>-21.284920895687748</v>
      </c>
    </row>
    <row r="40" spans="2:25" s="12" customFormat="1" ht="12.75">
      <c r="B40" s="18" t="s">
        <v>64</v>
      </c>
      <c r="C40" s="19" t="s">
        <v>61</v>
      </c>
      <c r="D40" s="20">
        <f t="shared" si="0"/>
        <v>194.8212687563443</v>
      </c>
      <c r="E40" s="20">
        <f t="shared" si="1"/>
        <v>169.52136217957644</v>
      </c>
      <c r="F40" s="20">
        <f t="shared" si="2"/>
        <v>167.64836768190435</v>
      </c>
      <c r="G40" s="27">
        <f t="shared" si="3"/>
        <v>152.488237557796</v>
      </c>
      <c r="H40" s="49">
        <f>SUM(H32,H24,H12)</f>
        <v>15.71828880225064</v>
      </c>
      <c r="I40" s="20">
        <f aca="true" t="shared" si="10" ref="I40:Y40">SUM(I32,I24,I12)</f>
        <v>16.00781807449589</v>
      </c>
      <c r="J40" s="20">
        <f t="shared" si="10"/>
        <v>48.5979783028807</v>
      </c>
      <c r="K40" s="20">
        <f t="shared" si="10"/>
        <v>114.49718357671705</v>
      </c>
      <c r="L40" s="32">
        <f t="shared" si="10"/>
        <v>112.63854167560325</v>
      </c>
      <c r="M40" s="20">
        <f t="shared" si="10"/>
        <v>3.1878236431301525</v>
      </c>
      <c r="N40" s="20">
        <f t="shared" si="10"/>
        <v>35.27274887254247</v>
      </c>
      <c r="O40" s="33">
        <f t="shared" si="10"/>
        <v>18.422247988300555</v>
      </c>
      <c r="P40" s="32">
        <f t="shared" si="10"/>
        <v>49.83344260508129</v>
      </c>
      <c r="Q40" s="20">
        <f t="shared" si="10"/>
        <v>24.423415905549167</v>
      </c>
      <c r="R40" s="20">
        <f t="shared" si="10"/>
        <v>22.427249139942262</v>
      </c>
      <c r="S40" s="33">
        <f t="shared" si="10"/>
        <v>70.96426003133162</v>
      </c>
      <c r="T40" s="32">
        <f t="shared" si="10"/>
        <v>62.644207548736325</v>
      </c>
      <c r="U40" s="20">
        <f t="shared" si="10"/>
        <v>19.494511378008156</v>
      </c>
      <c r="V40" s="20">
        <f t="shared" si="10"/>
        <v>33.49634883818422</v>
      </c>
      <c r="W40" s="33">
        <f t="shared" si="10"/>
        <v>36.8531697928673</v>
      </c>
      <c r="X40" s="48">
        <f t="shared" si="10"/>
        <v>35.30037842829994</v>
      </c>
      <c r="Y40" s="36">
        <f t="shared" si="10"/>
        <v>32.666654507418016</v>
      </c>
    </row>
  </sheetData>
  <sheetProtection/>
  <mergeCells count="10">
    <mergeCell ref="B5:C6"/>
    <mergeCell ref="X5:Y5"/>
    <mergeCell ref="P5:S5"/>
    <mergeCell ref="D5:D6"/>
    <mergeCell ref="T5:W5"/>
    <mergeCell ref="F5:F6"/>
    <mergeCell ref="H5:K5"/>
    <mergeCell ref="L5:O5"/>
    <mergeCell ref="E5:E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Krubozumo B. Subah</cp:lastModifiedBy>
  <dcterms:created xsi:type="dcterms:W3CDTF">2017-07-09T21:55:59Z</dcterms:created>
  <dcterms:modified xsi:type="dcterms:W3CDTF">2018-09-19T14:36:23Z</dcterms:modified>
  <cp:category/>
  <cp:version/>
  <cp:contentType/>
  <cp:contentStatus/>
</cp:coreProperties>
</file>